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vahouse.sharepoint.com/sites/VA250Marketing/Shared Documents/General/Events/Independence Day 2024/"/>
    </mc:Choice>
  </mc:AlternateContent>
  <xr:revisionPtr revIDLastSave="115" documentId="8_{260957FD-F1C3-4533-877D-A31C8849A168}" xr6:coauthVersionLast="47" xr6:coauthVersionMax="47" xr10:uidLastSave="{D8DE97DC-4FFE-4304-99D9-1F4BDF4E9E07}"/>
  <bookViews>
    <workbookView xWindow="28680" yWindow="-120" windowWidth="29040" windowHeight="15720" tabRatio="212" xr2:uid="{00000000-000D-0000-FFFF-FFFF00000000}"/>
  </bookViews>
  <sheets>
    <sheet name="Full Data" sheetId="1" r:id="rId1"/>
    <sheet name="Quantitativ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2" l="1"/>
  <c r="L9" i="2"/>
  <c r="Q6" i="2"/>
  <c r="P6" i="2"/>
  <c r="O6" i="2"/>
  <c r="N6" i="2"/>
  <c r="M6" i="2"/>
  <c r="L6" i="2"/>
  <c r="Q5" i="2"/>
  <c r="P5" i="2"/>
  <c r="O5" i="2"/>
  <c r="N5" i="2"/>
  <c r="M5" i="2"/>
  <c r="L5" i="2"/>
  <c r="Q4" i="2"/>
  <c r="P4" i="2"/>
  <c r="O4" i="2"/>
  <c r="N4" i="2"/>
  <c r="M4" i="2"/>
  <c r="L4" i="2"/>
  <c r="Q3" i="2"/>
  <c r="P3" i="2"/>
  <c r="O3" i="2"/>
  <c r="N2" i="2"/>
  <c r="M2" i="2"/>
  <c r="L2" i="2"/>
  <c r="L3" i="2"/>
  <c r="M3" i="2"/>
  <c r="N3" i="2"/>
  <c r="Q2" i="2"/>
  <c r="P2" i="2"/>
  <c r="O2" i="2"/>
</calcChain>
</file>

<file path=xl/sharedStrings.xml><?xml version="1.0" encoding="utf-8"?>
<sst xmlns="http://schemas.openxmlformats.org/spreadsheetml/2006/main" count="273" uniqueCount="91">
  <si>
    <t>What state are you from?</t>
  </si>
  <si>
    <t>If Virginia, what city or county are you from?</t>
  </si>
  <si>
    <t>Square Fair</t>
  </si>
  <si>
    <t>Speakers</t>
  </si>
  <si>
    <t>Musical Performances</t>
  </si>
  <si>
    <t>Drone Lightshow Grand Finale</t>
  </si>
  <si>
    <t>Grand Ceremony Overall</t>
  </si>
  <si>
    <t>What did you like best?</t>
  </si>
  <si>
    <t>How did you find out about this event?</t>
  </si>
  <si>
    <t>What are the opportunities for improvement? What was missing?</t>
  </si>
  <si>
    <t>Do you plan to attend future VA250 events?</t>
  </si>
  <si>
    <t>Please share any additional feedback, suggestions, or comments</t>
  </si>
  <si>
    <t>Virginia</t>
  </si>
  <si>
    <t>Hanover County</t>
  </si>
  <si>
    <t>23111</t>
  </si>
  <si>
    <t>N/A</t>
  </si>
  <si>
    <t>4</t>
  </si>
  <si>
    <t>The overall quality of the program from music to speakers.</t>
  </si>
  <si>
    <t>I found it in a listing/email I received from Richmond Regional Tourism on July 3rd.</t>
  </si>
  <si>
    <t>I found the website and flyer incomplete.  Even the FAQ was incomplete.  I am not disabled but getting up from a seated position on the ground is a struggle and with rain, I was not willing to sit on wet grass.  I never saw that limited seating was to be available until I read every piece I could on the event.  I grew up attending July 4th celebrations in DC and we were always able to have chairs for the older members or physically challenged.  At the age of 55, I feel like bringing your chair to an outdoor celebration should be an organizer's must-have on their list.  With the rain dampening the mood we did enjoy the live stream and would encourage VA250 to arrange with TV stations to have them broadcast events as a public service as the live stream did have some quality issues.</t>
  </si>
  <si>
    <t>Yes</t>
  </si>
  <si>
    <t>Please encourage more publicity.  I know it is hard but send the flyers electronically to local governments as they have electronic newsletters residents subscribe to for weekly or monthly publication.
I would also like to be put on the distribution list for press releases and such as I am happy to share with my local organizations that I am a member.
bernicornelius@gmail.com 
Thank you!</t>
  </si>
  <si>
    <t>Surry County</t>
  </si>
  <si>
    <t>23839</t>
  </si>
  <si>
    <t>Drone Lightshow plus great speakers</t>
  </si>
  <si>
    <t>email from VA250</t>
  </si>
  <si>
    <t>Suggest involving some or youth representation on program.</t>
  </si>
  <si>
    <t>Fantastic program! Remarks speaker interconnected the entire program together.</t>
  </si>
  <si>
    <t>Richmond</t>
  </si>
  <si>
    <t>23294</t>
  </si>
  <si>
    <t>3</t>
  </si>
  <si>
    <t>The music and songs sung over there</t>
  </si>
  <si>
    <t>Interesting</t>
  </si>
  <si>
    <t>I expected more on drone show but it was too short the moment I realized show started and came to end</t>
  </si>
  <si>
    <t>23221</t>
  </si>
  <si>
    <t>The drone “quiet fireworks” and the two vocalists</t>
  </si>
  <si>
    <t>Wife works at PHB</t>
  </si>
  <si>
    <t>None/nothing</t>
  </si>
  <si>
    <t>Well done event!</t>
  </si>
  <si>
    <t>23219</t>
  </si>
  <si>
    <t>This was our first July 4th celebration as new immigrants in this country. We were moved by the speeches, especially the magnificient drone show.</t>
  </si>
  <si>
    <t>Online.</t>
  </si>
  <si>
    <t>None. Everything was perfectly planned.</t>
  </si>
  <si>
    <t>Drone show and music</t>
  </si>
  <si>
    <t>Newspaper</t>
  </si>
  <si>
    <t>Essex County</t>
  </si>
  <si>
    <t>22438</t>
  </si>
  <si>
    <t>VA250 Social Media</t>
  </si>
  <si>
    <t>Hampton</t>
  </si>
  <si>
    <t>23666</t>
  </si>
  <si>
    <t>2</t>
  </si>
  <si>
    <t>The logistics for the square fair were well planned even though it was a rain out. VA250 staff and volunteers were very engaged and concerned with ensuring the safety of the fair vendors when we had to shelter in place and they were also very good about passing out bottle water.</t>
  </si>
  <si>
    <t>Being on a VA250 local committee.</t>
  </si>
  <si>
    <t>Diversity.</t>
  </si>
  <si>
    <t>Fairfax</t>
  </si>
  <si>
    <t>22031</t>
  </si>
  <si>
    <t>Music and history. Overall, I liked the grand ceremony.</t>
  </si>
  <si>
    <t>Online</t>
  </si>
  <si>
    <t>Don’t separate the elected and musicians from the audience. They were too far up above the stairs. Seeing the musicians play and also looking at the elected brings more excitement and the joy of knowing these people. I was happy to see the Governor in person, but he was too far away. We The People like to relate to our officials and be close to them.
The drone lighting didn’t excite me much. I would prefer the fireworks.</t>
  </si>
  <si>
    <t>Free parking off street was decisive for me. Please continue to offer free parking at upcoming events. It made me to relax, not worry about my car being towed, and I was able to enjoy the event more.</t>
  </si>
  <si>
    <t>Chesterfield County</t>
  </si>
  <si>
    <t>23236</t>
  </si>
  <si>
    <t>Governor &amp; Mrs. Youngkin always offer hospitality &amp; a fine welcome to  We The People. I enjoyed a moment at the mansion &amp; proved to all that noble Governor &amp; Mrs. Youngkin do not differentiate in those who are welcome. I escorted 1 of the homeless crew to view the festivities, appreciate cold bottled water from Estes &amp; shake Mrs. Youngkin's hand. He then carried that story with him back to church where we all have dinner. Estes providing the ice cold water was a wonderful and simple joy to all. Everyone loved the light show &amp; this was a favorite for me! The Fair was quite interesting &amp; the only downside was many couldn't visit the delightful &amp; well created tables due to a burst of short lived storms.</t>
  </si>
  <si>
    <t>Patriots</t>
  </si>
  <si>
    <t>I'd have loved to hear the reading of The Declaration of Independence but didn't know it was being staged in the Capitol. Might want to set out a simply small billboard at the Capitol with itinerary for all who arrive..</t>
  </si>
  <si>
    <t>I had a grand time and am always providing direction at Capitol grounds &amp; city to guests arriving for tours &amp; often driving from out of state. I speak on bills that protect &amp; ensure our safety/welfare ahead during yearly session. Familiarity with the General Assembly Building &amp; Capitol along with grounds services all. 💫🤝🙂</t>
  </si>
  <si>
    <t>The music performances. It would have been nice to hear more from each group. They come all that way and only perform a few minutes.</t>
  </si>
  <si>
    <t>VA Museum Association</t>
  </si>
  <si>
    <t>Not so many political speakers. Have the governor, speaker of the house then stop.</t>
  </si>
  <si>
    <t>It was too bad the drone show was hidden by the Capital. We had to move to see the full effect. Loved seeing a drone show though. It would be great to have had more music and less talking.</t>
  </si>
  <si>
    <t>Henrico County</t>
  </si>
  <si>
    <t>23229</t>
  </si>
  <si>
    <t>Love the positive messages from all of the speakers. Love the diversity from the performances and audiences. The drone was the big hit !!! Love love love it.</t>
  </si>
  <si>
    <t>It popped up on my Facebook.</t>
  </si>
  <si>
    <t>We didn't attend the first half of the event due to heavy rain. However the second half (in State Capitol) were great.</t>
  </si>
  <si>
    <t>If the law enforcement would be less intimidating, although i know they meant well. But it was a bit too much in my opinion.</t>
  </si>
  <si>
    <t>22030</t>
  </si>
  <si>
    <t>Venue</t>
  </si>
  <si>
    <t>Va250 emails</t>
  </si>
  <si>
    <t>Goochland County</t>
  </si>
  <si>
    <t>23103</t>
  </si>
  <si>
    <t>23235</t>
  </si>
  <si>
    <t>The entire event!</t>
  </si>
  <si>
    <t>Email</t>
  </si>
  <si>
    <t>23060</t>
  </si>
  <si>
    <t>Exalting Jesus and praying and lot of goodies were given</t>
  </si>
  <si>
    <t>Google</t>
  </si>
  <si>
    <t>Drone show was on a corner.</t>
  </si>
  <si>
    <t>More communication with parking and other details. Capital police had no info about this.</t>
  </si>
  <si>
    <t>Zip Code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</si>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</sst>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charset val="1"/>
    </font>
    <font>
      <b/>
      <sz val="9"/>
      <name val="Arial"/>
      <family val="2"/>
    </font>
    <font>
      <sz val="9"/>
      <name val="Arial"/>
      <family val="2"/>
    </font>
    <font>
      <b/>
      <sz val="1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left" vertical="center" wrapText="1"/>
    </xf>
    <xf numFmtId="49" fontId="2" fillId="3" borderId="2" xfId="0" applyNumberFormat="1" applyFont="1" applyFill="1" applyBorder="1" applyAlignment="1">
      <alignment horizontal="left" vertical="center" wrapText="1"/>
    </xf>
    <xf numFmtId="0" fontId="2" fillId="2" borderId="3" xfId="0" applyFont="1" applyFill="1" applyBorder="1" applyAlignment="1">
      <alignment horizontal="left" vertical="center" wrapText="1"/>
    </xf>
    <xf numFmtId="49" fontId="2" fillId="4" borderId="4" xfId="0" applyNumberFormat="1" applyFont="1" applyFill="1" applyBorder="1" applyAlignment="1">
      <alignment horizontal="left" vertical="center" wrapText="1"/>
    </xf>
    <xf numFmtId="0" fontId="0" fillId="0" borderId="0" xfId="0" applyAlignment="1">
      <alignment wrapText="1"/>
    </xf>
    <xf numFmtId="0" fontId="3" fillId="2" borderId="4" xfId="0" applyFont="1" applyFill="1" applyBorder="1" applyAlignment="1">
      <alignment horizontal="right"/>
    </xf>
    <xf numFmtId="0" fontId="3" fillId="2" borderId="4" xfId="0" applyFont="1" applyFill="1" applyBorder="1" applyAlignment="1">
      <alignment horizontal="center"/>
    </xf>
    <xf numFmtId="0" fontId="1" fillId="2" borderId="4" xfId="0" applyFont="1" applyFill="1" applyBorder="1" applyAlignment="1">
      <alignment horizontal="left" vertical="center" wrapText="1"/>
    </xf>
    <xf numFmtId="0" fontId="0" fillId="3" borderId="4" xfId="0" applyFill="1" applyBorder="1" applyAlignment="1">
      <alignment horizontal="center"/>
    </xf>
    <xf numFmtId="0" fontId="1" fillId="0" borderId="0" xfId="0"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Fill="1" applyBorder="1"/>
    <xf numFmtId="49" fontId="2" fillId="3" borderId="4" xfId="0" applyNumberFormat="1" applyFont="1" applyFill="1" applyBorder="1" applyAlignment="1">
      <alignment horizontal="left" vertical="center" wrapText="1"/>
    </xf>
    <xf numFmtId="0" fontId="2" fillId="2"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zoomScaleNormal="100" workbookViewId="0">
      <selection activeCell="D6" sqref="D6"/>
    </sheetView>
  </sheetViews>
  <sheetFormatPr defaultRowHeight="13.2" x14ac:dyDescent="0.25"/>
  <cols>
    <col min="1" max="1" width="21.33203125" bestFit="1" customWidth="1"/>
    <col min="2" max="2" width="36.21875" bestFit="1" customWidth="1"/>
    <col min="3" max="3" width="7.77734375" bestFit="1" customWidth="1"/>
    <col min="4" max="4" width="10" bestFit="1" customWidth="1"/>
    <col min="5" max="5" width="8.5546875" bestFit="1" customWidth="1"/>
    <col min="6" max="6" width="13.77734375" customWidth="1"/>
    <col min="7" max="7" width="15.88671875" customWidth="1"/>
    <col min="8" max="8" width="14.88671875" customWidth="1"/>
    <col min="9" max="9" width="37.77734375" customWidth="1"/>
    <col min="10" max="10" width="40" customWidth="1"/>
    <col min="11" max="13" width="63" customWidth="1"/>
    <col min="14" max="1024" width="11.44140625"/>
  </cols>
  <sheetData>
    <row r="1" spans="1:13" s="5" customFormat="1" ht="60.6" customHeight="1" thickBot="1" x14ac:dyDescent="0.3">
      <c r="A1" s="1" t="s">
        <v>0</v>
      </c>
      <c r="B1" s="1" t="s">
        <v>1</v>
      </c>
      <c r="C1" s="1" t="s">
        <v>89</v>
      </c>
      <c r="D1" s="1" t="s">
        <v>2</v>
      </c>
      <c r="E1" s="1" t="s">
        <v>3</v>
      </c>
      <c r="F1" s="1" t="s">
        <v>4</v>
      </c>
      <c r="G1" s="1" t="s">
        <v>5</v>
      </c>
      <c r="H1" s="1" t="s">
        <v>6</v>
      </c>
      <c r="I1" s="1" t="s">
        <v>7</v>
      </c>
      <c r="J1" s="1" t="s">
        <v>8</v>
      </c>
      <c r="K1" s="1" t="s">
        <v>9</v>
      </c>
      <c r="L1" s="1" t="s">
        <v>10</v>
      </c>
      <c r="M1" s="1" t="s">
        <v>11</v>
      </c>
    </row>
    <row r="2" spans="1:13" ht="114" x14ac:dyDescent="0.25">
      <c r="A2" s="2" t="s">
        <v>12</v>
      </c>
      <c r="B2" s="2" t="s">
        <v>13</v>
      </c>
      <c r="C2" s="2" t="s">
        <v>14</v>
      </c>
      <c r="D2" s="2" t="s">
        <v>15</v>
      </c>
      <c r="E2" s="2">
        <v>5</v>
      </c>
      <c r="F2" s="2">
        <v>5</v>
      </c>
      <c r="G2" s="2" t="s">
        <v>15</v>
      </c>
      <c r="H2" s="2" t="s">
        <v>16</v>
      </c>
      <c r="I2" s="2" t="s">
        <v>17</v>
      </c>
      <c r="J2" s="2" t="s">
        <v>18</v>
      </c>
      <c r="K2" s="2" t="s">
        <v>19</v>
      </c>
      <c r="L2" s="2" t="s">
        <v>20</v>
      </c>
      <c r="M2" s="2" t="s">
        <v>21</v>
      </c>
    </row>
    <row r="3" spans="1:13" x14ac:dyDescent="0.25">
      <c r="A3" s="3" t="s">
        <v>12</v>
      </c>
      <c r="B3" s="3" t="s">
        <v>22</v>
      </c>
      <c r="C3" s="3" t="s">
        <v>23</v>
      </c>
      <c r="D3" s="3">
        <v>5</v>
      </c>
      <c r="E3" s="3">
        <v>5</v>
      </c>
      <c r="F3" s="3">
        <v>5</v>
      </c>
      <c r="G3" s="3">
        <v>5</v>
      </c>
      <c r="H3" s="3">
        <v>5</v>
      </c>
      <c r="I3" s="3" t="s">
        <v>24</v>
      </c>
      <c r="J3" s="3" t="s">
        <v>25</v>
      </c>
      <c r="K3" s="3" t="s">
        <v>26</v>
      </c>
      <c r="L3" s="3" t="s">
        <v>20</v>
      </c>
      <c r="M3" s="3" t="s">
        <v>27</v>
      </c>
    </row>
    <row r="4" spans="1:13" ht="22.8" x14ac:dyDescent="0.25">
      <c r="A4" s="2" t="s">
        <v>12</v>
      </c>
      <c r="B4" s="2" t="s">
        <v>28</v>
      </c>
      <c r="C4" s="2" t="s">
        <v>29</v>
      </c>
      <c r="D4" s="2">
        <v>5</v>
      </c>
      <c r="E4" s="2" t="s">
        <v>30</v>
      </c>
      <c r="F4" s="2">
        <v>5</v>
      </c>
      <c r="G4" s="2">
        <v>1</v>
      </c>
      <c r="H4" s="2" t="s">
        <v>16</v>
      </c>
      <c r="I4" s="2" t="s">
        <v>31</v>
      </c>
      <c r="J4" s="2" t="s">
        <v>32</v>
      </c>
      <c r="K4" s="2"/>
      <c r="L4" s="2" t="s">
        <v>20</v>
      </c>
      <c r="M4" s="2" t="s">
        <v>33</v>
      </c>
    </row>
    <row r="5" spans="1:13" x14ac:dyDescent="0.25">
      <c r="A5" s="4" t="s">
        <v>12</v>
      </c>
      <c r="B5" s="4" t="s">
        <v>28</v>
      </c>
      <c r="C5" s="4" t="s">
        <v>34</v>
      </c>
      <c r="D5" s="4">
        <v>5</v>
      </c>
      <c r="E5" s="4">
        <v>5</v>
      </c>
      <c r="F5" s="4">
        <v>5</v>
      </c>
      <c r="G5" s="4">
        <v>5</v>
      </c>
      <c r="H5" s="4">
        <v>5</v>
      </c>
      <c r="I5" s="4" t="s">
        <v>35</v>
      </c>
      <c r="J5" s="4" t="s">
        <v>36</v>
      </c>
      <c r="K5" s="4" t="s">
        <v>37</v>
      </c>
      <c r="L5" s="4" t="s">
        <v>20</v>
      </c>
      <c r="M5" s="4" t="s">
        <v>38</v>
      </c>
    </row>
    <row r="6" spans="1:13" ht="45.6" x14ac:dyDescent="0.25">
      <c r="A6" s="2" t="s">
        <v>12</v>
      </c>
      <c r="B6" s="2" t="s">
        <v>28</v>
      </c>
      <c r="C6" s="2" t="s">
        <v>39</v>
      </c>
      <c r="D6" s="2">
        <v>5</v>
      </c>
      <c r="E6" s="2">
        <v>5</v>
      </c>
      <c r="F6" s="2">
        <v>5</v>
      </c>
      <c r="G6" s="2">
        <v>5</v>
      </c>
      <c r="H6" s="2">
        <v>5</v>
      </c>
      <c r="I6" s="2" t="s">
        <v>40</v>
      </c>
      <c r="J6" s="2" t="s">
        <v>41</v>
      </c>
      <c r="K6" s="2" t="s">
        <v>42</v>
      </c>
      <c r="L6" s="2" t="s">
        <v>20</v>
      </c>
      <c r="M6" s="2"/>
    </row>
    <row r="7" spans="1:13" x14ac:dyDescent="0.25">
      <c r="A7" s="4" t="s">
        <v>12</v>
      </c>
      <c r="B7" s="4" t="s">
        <v>28</v>
      </c>
      <c r="C7" s="4" t="s">
        <v>39</v>
      </c>
      <c r="D7" s="4" t="s">
        <v>15</v>
      </c>
      <c r="E7" s="4" t="s">
        <v>16</v>
      </c>
      <c r="F7" s="4">
        <v>5</v>
      </c>
      <c r="G7" s="4">
        <v>5</v>
      </c>
      <c r="H7" s="4">
        <v>5</v>
      </c>
      <c r="I7" s="4" t="s">
        <v>43</v>
      </c>
      <c r="J7" s="4" t="s">
        <v>44</v>
      </c>
      <c r="K7" s="4"/>
      <c r="L7" s="4" t="s">
        <v>20</v>
      </c>
      <c r="M7" s="4"/>
    </row>
    <row r="8" spans="1:13" x14ac:dyDescent="0.25">
      <c r="A8" s="2" t="s">
        <v>12</v>
      </c>
      <c r="B8" s="2" t="s">
        <v>45</v>
      </c>
      <c r="C8" s="2" t="s">
        <v>46</v>
      </c>
      <c r="D8" s="2" t="s">
        <v>16</v>
      </c>
      <c r="E8" s="2" t="s">
        <v>16</v>
      </c>
      <c r="F8" s="2" t="s">
        <v>16</v>
      </c>
      <c r="G8" s="2">
        <v>5</v>
      </c>
      <c r="H8" s="2" t="s">
        <v>16</v>
      </c>
      <c r="I8" s="2" t="s">
        <v>4</v>
      </c>
      <c r="J8" s="2" t="s">
        <v>47</v>
      </c>
      <c r="K8" s="2"/>
      <c r="L8" s="2" t="s">
        <v>20</v>
      </c>
      <c r="M8" s="2"/>
    </row>
    <row r="9" spans="1:13" ht="68.400000000000006" x14ac:dyDescent="0.25">
      <c r="A9" s="3" t="s">
        <v>12</v>
      </c>
      <c r="B9" s="3" t="s">
        <v>48</v>
      </c>
      <c r="C9" s="3" t="s">
        <v>49</v>
      </c>
      <c r="D9" s="3" t="s">
        <v>50</v>
      </c>
      <c r="E9" s="3" t="s">
        <v>30</v>
      </c>
      <c r="F9" s="3">
        <v>5</v>
      </c>
      <c r="G9" s="3">
        <v>5</v>
      </c>
      <c r="H9" s="3" t="s">
        <v>30</v>
      </c>
      <c r="I9" s="3" t="s">
        <v>51</v>
      </c>
      <c r="J9" s="3" t="s">
        <v>52</v>
      </c>
      <c r="K9" s="3" t="s">
        <v>53</v>
      </c>
      <c r="L9" s="3" t="s">
        <v>20</v>
      </c>
      <c r="M9" s="3"/>
    </row>
    <row r="10" spans="1:13" ht="68.400000000000006" x14ac:dyDescent="0.25">
      <c r="A10" s="2" t="s">
        <v>12</v>
      </c>
      <c r="B10" s="2" t="s">
        <v>54</v>
      </c>
      <c r="C10" s="2" t="s">
        <v>55</v>
      </c>
      <c r="D10" s="2" t="s">
        <v>15</v>
      </c>
      <c r="E10" s="2" t="s">
        <v>16</v>
      </c>
      <c r="F10" s="2">
        <v>5</v>
      </c>
      <c r="G10" s="2" t="s">
        <v>50</v>
      </c>
      <c r="H10" s="2" t="s">
        <v>16</v>
      </c>
      <c r="I10" s="2" t="s">
        <v>56</v>
      </c>
      <c r="J10" s="2" t="s">
        <v>57</v>
      </c>
      <c r="K10" s="2" t="s">
        <v>58</v>
      </c>
      <c r="L10" s="2" t="s">
        <v>20</v>
      </c>
      <c r="M10" s="2" t="s">
        <v>59</v>
      </c>
    </row>
    <row r="11" spans="1:13" ht="182.4" x14ac:dyDescent="0.25">
      <c r="A11" s="4" t="s">
        <v>12</v>
      </c>
      <c r="B11" s="4" t="s">
        <v>60</v>
      </c>
      <c r="C11" s="4" t="s">
        <v>61</v>
      </c>
      <c r="D11" s="4" t="s">
        <v>16</v>
      </c>
      <c r="E11" s="4" t="s">
        <v>16</v>
      </c>
      <c r="F11" s="4" t="s">
        <v>16</v>
      </c>
      <c r="G11" s="4">
        <v>5</v>
      </c>
      <c r="H11" s="4">
        <v>5</v>
      </c>
      <c r="I11" s="4" t="s">
        <v>62</v>
      </c>
      <c r="J11" s="4" t="s">
        <v>63</v>
      </c>
      <c r="K11" s="4" t="s">
        <v>64</v>
      </c>
      <c r="L11" s="4" t="s">
        <v>20</v>
      </c>
      <c r="M11" s="4" t="s">
        <v>65</v>
      </c>
    </row>
    <row r="12" spans="1:13" ht="34.200000000000003" x14ac:dyDescent="0.25">
      <c r="A12" s="2" t="s">
        <v>12</v>
      </c>
      <c r="B12" s="2" t="s">
        <v>28</v>
      </c>
      <c r="C12" s="2" t="s">
        <v>34</v>
      </c>
      <c r="D12" s="2" t="s">
        <v>15</v>
      </c>
      <c r="E12" s="2" t="s">
        <v>30</v>
      </c>
      <c r="F12" s="2">
        <v>5</v>
      </c>
      <c r="G12" s="2" t="s">
        <v>30</v>
      </c>
      <c r="H12" s="2" t="s">
        <v>30</v>
      </c>
      <c r="I12" s="2" t="s">
        <v>66</v>
      </c>
      <c r="J12" s="2" t="s">
        <v>67</v>
      </c>
      <c r="K12" s="2" t="s">
        <v>68</v>
      </c>
      <c r="L12" s="2" t="s">
        <v>20</v>
      </c>
      <c r="M12" s="2" t="s">
        <v>69</v>
      </c>
    </row>
    <row r="13" spans="1:13" ht="45.6" x14ac:dyDescent="0.25">
      <c r="A13" s="4" t="s">
        <v>12</v>
      </c>
      <c r="B13" s="4" t="s">
        <v>70</v>
      </c>
      <c r="C13" s="4" t="s">
        <v>71</v>
      </c>
      <c r="D13" s="4" t="s">
        <v>15</v>
      </c>
      <c r="E13" s="4" t="s">
        <v>16</v>
      </c>
      <c r="F13" s="4" t="s">
        <v>16</v>
      </c>
      <c r="G13" s="4">
        <v>5</v>
      </c>
      <c r="H13" s="4">
        <v>5</v>
      </c>
      <c r="I13" s="4" t="s">
        <v>72</v>
      </c>
      <c r="J13" s="4" t="s">
        <v>73</v>
      </c>
      <c r="K13" s="4" t="s">
        <v>74</v>
      </c>
      <c r="L13" s="4" t="s">
        <v>20</v>
      </c>
      <c r="M13" s="4" t="s">
        <v>75</v>
      </c>
    </row>
    <row r="14" spans="1:13" x14ac:dyDescent="0.25">
      <c r="A14" s="2" t="s">
        <v>12</v>
      </c>
      <c r="B14" s="2" t="s">
        <v>54</v>
      </c>
      <c r="C14" s="2" t="s">
        <v>76</v>
      </c>
      <c r="D14" s="2" t="s">
        <v>15</v>
      </c>
      <c r="E14" s="2">
        <v>5</v>
      </c>
      <c r="F14" s="2">
        <v>5</v>
      </c>
      <c r="G14" s="2" t="s">
        <v>16</v>
      </c>
      <c r="H14" s="2">
        <v>5</v>
      </c>
      <c r="I14" s="2" t="s">
        <v>77</v>
      </c>
      <c r="J14" s="2" t="s">
        <v>78</v>
      </c>
      <c r="K14" s="2"/>
      <c r="L14" s="2" t="s">
        <v>20</v>
      </c>
      <c r="M14" s="2"/>
    </row>
    <row r="15" spans="1:13" x14ac:dyDescent="0.25">
      <c r="A15" s="4" t="s">
        <v>12</v>
      </c>
      <c r="B15" s="4" t="s">
        <v>79</v>
      </c>
      <c r="C15" s="4" t="s">
        <v>80</v>
      </c>
      <c r="D15" s="4">
        <v>5</v>
      </c>
      <c r="E15" s="4">
        <v>5</v>
      </c>
      <c r="F15" s="4">
        <v>5</v>
      </c>
      <c r="G15" s="4">
        <v>5</v>
      </c>
      <c r="H15" s="4">
        <v>5</v>
      </c>
      <c r="I15" s="4"/>
      <c r="J15" s="4"/>
      <c r="K15" s="4"/>
      <c r="L15" s="4"/>
      <c r="M15" s="4"/>
    </row>
    <row r="16" spans="1:13" x14ac:dyDescent="0.25">
      <c r="A16" s="2" t="s">
        <v>12</v>
      </c>
      <c r="B16" s="2" t="s">
        <v>60</v>
      </c>
      <c r="C16" s="2" t="s">
        <v>81</v>
      </c>
      <c r="D16" s="2">
        <v>5</v>
      </c>
      <c r="E16" s="2">
        <v>5</v>
      </c>
      <c r="F16" s="2">
        <v>5</v>
      </c>
      <c r="G16" s="2">
        <v>5</v>
      </c>
      <c r="H16" s="2">
        <v>5</v>
      </c>
      <c r="I16" s="2" t="s">
        <v>82</v>
      </c>
      <c r="J16" s="2" t="s">
        <v>83</v>
      </c>
      <c r="K16" s="2" t="s">
        <v>15</v>
      </c>
      <c r="L16" s="2" t="s">
        <v>20</v>
      </c>
      <c r="M16" s="2"/>
    </row>
    <row r="17" spans="1:13" ht="22.8" x14ac:dyDescent="0.25">
      <c r="A17" s="4" t="s">
        <v>12</v>
      </c>
      <c r="B17" s="4" t="s">
        <v>70</v>
      </c>
      <c r="C17" s="4" t="s">
        <v>84</v>
      </c>
      <c r="D17" s="4" t="s">
        <v>16</v>
      </c>
      <c r="E17" s="4" t="s">
        <v>30</v>
      </c>
      <c r="F17" s="4">
        <v>5</v>
      </c>
      <c r="G17" s="4" t="s">
        <v>30</v>
      </c>
      <c r="H17" s="4">
        <v>5</v>
      </c>
      <c r="I17" s="4" t="s">
        <v>85</v>
      </c>
      <c r="J17" s="4" t="s">
        <v>86</v>
      </c>
      <c r="K17" s="4" t="s">
        <v>87</v>
      </c>
      <c r="L17" s="4" t="s">
        <v>20</v>
      </c>
      <c r="M17" s="4" t="s">
        <v>88</v>
      </c>
    </row>
  </sheetData>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A74DB-F299-41CA-AF7A-3708913EC0F9}">
  <dimension ref="A1:Q17"/>
  <sheetViews>
    <sheetView workbookViewId="0">
      <selection activeCell="M10" sqref="M10"/>
    </sheetView>
  </sheetViews>
  <sheetFormatPr defaultRowHeight="13.2" x14ac:dyDescent="0.25"/>
  <cols>
    <col min="6" max="6" width="13.33203125" customWidth="1"/>
    <col min="7" max="7" width="11.6640625" customWidth="1"/>
    <col min="8" max="8" width="11.21875" customWidth="1"/>
    <col min="9" max="9" width="14.5546875" customWidth="1"/>
    <col min="10" max="10" width="8.88671875" style="13"/>
    <col min="11" max="11" width="15.5546875" customWidth="1"/>
  </cols>
  <sheetData>
    <row r="1" spans="1:17" ht="72.599999999999994" thickBot="1" x14ac:dyDescent="0.3">
      <c r="A1" s="1" t="s">
        <v>0</v>
      </c>
      <c r="B1" s="1" t="s">
        <v>1</v>
      </c>
      <c r="C1" s="1" t="s">
        <v>89</v>
      </c>
      <c r="D1" s="1" t="s">
        <v>2</v>
      </c>
      <c r="E1" s="1" t="s">
        <v>3</v>
      </c>
      <c r="F1" s="1" t="s">
        <v>4</v>
      </c>
      <c r="G1" s="1" t="s">
        <v>5</v>
      </c>
      <c r="H1" s="1" t="s">
        <v>6</v>
      </c>
      <c r="I1" s="8" t="s">
        <v>10</v>
      </c>
      <c r="J1" s="10"/>
      <c r="K1" s="6"/>
      <c r="L1" s="7">
        <v>1</v>
      </c>
      <c r="M1" s="7">
        <v>2</v>
      </c>
      <c r="N1" s="7">
        <v>3</v>
      </c>
      <c r="O1" s="7">
        <v>4</v>
      </c>
      <c r="P1" s="7">
        <v>5</v>
      </c>
      <c r="Q1" s="7" t="s">
        <v>15</v>
      </c>
    </row>
    <row r="2" spans="1:17" ht="22.8" x14ac:dyDescent="0.25">
      <c r="A2" s="2" t="s">
        <v>12</v>
      </c>
      <c r="B2" s="2" t="s">
        <v>13</v>
      </c>
      <c r="C2" s="2" t="s">
        <v>14</v>
      </c>
      <c r="D2" s="2" t="s">
        <v>15</v>
      </c>
      <c r="E2" s="2">
        <v>5</v>
      </c>
      <c r="F2" s="2">
        <v>5</v>
      </c>
      <c r="G2" s="2" t="s">
        <v>15</v>
      </c>
      <c r="H2" s="2" t="s">
        <v>16</v>
      </c>
      <c r="I2" s="14" t="s">
        <v>20</v>
      </c>
      <c r="J2" s="11"/>
      <c r="K2" s="8" t="s">
        <v>2</v>
      </c>
      <c r="L2" s="9">
        <f>COUNTIF(D2:D17,"1")</f>
        <v>0</v>
      </c>
      <c r="M2" s="9">
        <f>COUNTIF(D2:D17,"2")</f>
        <v>1</v>
      </c>
      <c r="N2" s="9">
        <f>COUNTIF(D2:D17,"3")</f>
        <v>0</v>
      </c>
      <c r="O2" s="9">
        <f>COUNTIF(D2:D17,4)</f>
        <v>3</v>
      </c>
      <c r="P2" s="9">
        <f>COUNTIF(D2:D17,5)</f>
        <v>6</v>
      </c>
      <c r="Q2" s="9">
        <f>COUNTIF(D2:D17,"N/A")</f>
        <v>6</v>
      </c>
    </row>
    <row r="3" spans="1:17" ht="22.8" x14ac:dyDescent="0.25">
      <c r="A3" s="3" t="s">
        <v>12</v>
      </c>
      <c r="B3" s="3" t="s">
        <v>22</v>
      </c>
      <c r="C3" s="3" t="s">
        <v>23</v>
      </c>
      <c r="D3" s="3">
        <v>5</v>
      </c>
      <c r="E3" s="3">
        <v>5</v>
      </c>
      <c r="F3" s="3">
        <v>5</v>
      </c>
      <c r="G3" s="3">
        <v>5</v>
      </c>
      <c r="H3" s="3">
        <v>5</v>
      </c>
      <c r="I3" s="15" t="s">
        <v>20</v>
      </c>
      <c r="J3" s="12"/>
      <c r="K3" s="8" t="s">
        <v>3</v>
      </c>
      <c r="L3" s="9">
        <f>COUNTIF(E2:E17,"1")</f>
        <v>0</v>
      </c>
      <c r="M3" s="9">
        <f>COUNTIF(E2:E17,"2")</f>
        <v>0</v>
      </c>
      <c r="N3" s="9">
        <f>COUNTIF(E2:E17,"3")</f>
        <v>4</v>
      </c>
      <c r="O3" s="9">
        <f>COUNTIF(E2:E17,4)</f>
        <v>5</v>
      </c>
      <c r="P3" s="9">
        <f>COUNTIF(E2:E17,5)</f>
        <v>7</v>
      </c>
      <c r="Q3" s="9">
        <f>COUNTIF(E2:E17,"N/A")</f>
        <v>0</v>
      </c>
    </row>
    <row r="4" spans="1:17" ht="24" x14ac:dyDescent="0.25">
      <c r="A4" s="2" t="s">
        <v>12</v>
      </c>
      <c r="B4" s="2" t="s">
        <v>28</v>
      </c>
      <c r="C4" s="2" t="s">
        <v>29</v>
      </c>
      <c r="D4" s="2">
        <v>5</v>
      </c>
      <c r="E4" s="2" t="s">
        <v>30</v>
      </c>
      <c r="F4" s="2">
        <v>5</v>
      </c>
      <c r="G4" s="2">
        <v>1</v>
      </c>
      <c r="H4" s="2" t="s">
        <v>16</v>
      </c>
      <c r="I4" s="14" t="s">
        <v>20</v>
      </c>
      <c r="J4" s="11"/>
      <c r="K4" s="8" t="s">
        <v>4</v>
      </c>
      <c r="L4" s="9">
        <f>COUNTIF(F2:F17,"1")</f>
        <v>0</v>
      </c>
      <c r="M4" s="9">
        <f>COUNTIF(F2:F17,2)</f>
        <v>0</v>
      </c>
      <c r="N4" s="9">
        <f>COUNTIF(F2:F17,3)</f>
        <v>0</v>
      </c>
      <c r="O4" s="9">
        <f>COUNTIF(F2:F17,4)</f>
        <v>3</v>
      </c>
      <c r="P4" s="9">
        <f>COUNTIF(F2:F17,5)</f>
        <v>13</v>
      </c>
      <c r="Q4" s="9">
        <f>COUNTIF(F2:F17,"N/A")</f>
        <v>0</v>
      </c>
    </row>
    <row r="5" spans="1:17" ht="36" x14ac:dyDescent="0.25">
      <c r="A5" s="4" t="s">
        <v>12</v>
      </c>
      <c r="B5" s="4" t="s">
        <v>28</v>
      </c>
      <c r="C5" s="4" t="s">
        <v>34</v>
      </c>
      <c r="D5" s="4">
        <v>5</v>
      </c>
      <c r="E5" s="4">
        <v>5</v>
      </c>
      <c r="F5" s="4">
        <v>5</v>
      </c>
      <c r="G5" s="4">
        <v>5</v>
      </c>
      <c r="H5" s="4">
        <v>5</v>
      </c>
      <c r="I5" s="4" t="s">
        <v>20</v>
      </c>
      <c r="J5" s="11"/>
      <c r="K5" s="8" t="s">
        <v>5</v>
      </c>
      <c r="L5" s="9">
        <f>COUNTIF(G2:G17,1)</f>
        <v>1</v>
      </c>
      <c r="M5" s="9">
        <f>COUNTIF(G2:G17,2)</f>
        <v>1</v>
      </c>
      <c r="N5" s="9">
        <f>COUNTIF(G2:G17,3)</f>
        <v>2</v>
      </c>
      <c r="O5" s="9">
        <f>COUNTIF(G2:G17,4)</f>
        <v>1</v>
      </c>
      <c r="P5" s="9">
        <f>COUNTIF(G2:G17,5)</f>
        <v>10</v>
      </c>
      <c r="Q5" s="9">
        <f>COUNTIF(G2:G17, "N/A")</f>
        <v>1</v>
      </c>
    </row>
    <row r="6" spans="1:17" ht="24" x14ac:dyDescent="0.25">
      <c r="A6" s="2" t="s">
        <v>12</v>
      </c>
      <c r="B6" s="2" t="s">
        <v>28</v>
      </c>
      <c r="C6" s="2" t="s">
        <v>39</v>
      </c>
      <c r="D6" s="2">
        <v>5</v>
      </c>
      <c r="E6" s="2">
        <v>5</v>
      </c>
      <c r="F6" s="2">
        <v>5</v>
      </c>
      <c r="G6" s="2">
        <v>5</v>
      </c>
      <c r="H6" s="2">
        <v>5</v>
      </c>
      <c r="I6" s="14" t="s">
        <v>20</v>
      </c>
      <c r="J6" s="11"/>
      <c r="K6" s="8" t="s">
        <v>6</v>
      </c>
      <c r="L6" s="9">
        <f>COUNTIF(H2:H17,1)</f>
        <v>0</v>
      </c>
      <c r="M6" s="9">
        <f>COUNTIF(H2:H17,2)</f>
        <v>0</v>
      </c>
      <c r="N6" s="9">
        <f>COUNTIF(H2:H17,3)</f>
        <v>2</v>
      </c>
      <c r="O6" s="9">
        <f>COUNTIF(H2:H17,4)</f>
        <v>4</v>
      </c>
      <c r="P6" s="9">
        <f>COUNTIF(H2:H17,5)</f>
        <v>10</v>
      </c>
      <c r="Q6" s="9">
        <f>COUNTIF(H2:H17,"N/A")</f>
        <v>0</v>
      </c>
    </row>
    <row r="7" spans="1:17" x14ac:dyDescent="0.25">
      <c r="A7" s="4" t="s">
        <v>12</v>
      </c>
      <c r="B7" s="4" t="s">
        <v>28</v>
      </c>
      <c r="C7" s="4" t="s">
        <v>39</v>
      </c>
      <c r="D7" s="4" t="s">
        <v>15</v>
      </c>
      <c r="E7" s="4" t="s">
        <v>16</v>
      </c>
      <c r="F7" s="4">
        <v>5</v>
      </c>
      <c r="G7" s="4">
        <v>5</v>
      </c>
      <c r="H7" s="4">
        <v>5</v>
      </c>
      <c r="I7" s="4" t="s">
        <v>20</v>
      </c>
      <c r="J7" s="11"/>
    </row>
    <row r="8" spans="1:17" ht="22.8" x14ac:dyDescent="0.25">
      <c r="A8" s="2" t="s">
        <v>12</v>
      </c>
      <c r="B8" s="2" t="s">
        <v>45</v>
      </c>
      <c r="C8" s="2" t="s">
        <v>46</v>
      </c>
      <c r="D8" s="2" t="s">
        <v>16</v>
      </c>
      <c r="E8" s="2" t="s">
        <v>16</v>
      </c>
      <c r="F8" s="2" t="s">
        <v>16</v>
      </c>
      <c r="G8" s="2">
        <v>5</v>
      </c>
      <c r="H8" s="2" t="s">
        <v>16</v>
      </c>
      <c r="I8" s="14" t="s">
        <v>20</v>
      </c>
      <c r="J8" s="11"/>
      <c r="K8" s="6"/>
      <c r="L8" s="7" t="s">
        <v>20</v>
      </c>
      <c r="M8" s="7" t="s">
        <v>90</v>
      </c>
    </row>
    <row r="9" spans="1:17" ht="36" x14ac:dyDescent="0.25">
      <c r="A9" s="3" t="s">
        <v>12</v>
      </c>
      <c r="B9" s="3" t="s">
        <v>48</v>
      </c>
      <c r="C9" s="3" t="s">
        <v>49</v>
      </c>
      <c r="D9" s="3" t="s">
        <v>50</v>
      </c>
      <c r="E9" s="3" t="s">
        <v>30</v>
      </c>
      <c r="F9" s="3">
        <v>5</v>
      </c>
      <c r="G9" s="3">
        <v>5</v>
      </c>
      <c r="H9" s="3" t="s">
        <v>30</v>
      </c>
      <c r="I9" s="15" t="s">
        <v>20</v>
      </c>
      <c r="J9" s="12"/>
      <c r="K9" s="8" t="s">
        <v>10</v>
      </c>
      <c r="L9" s="9">
        <f>COUNTIF(I2:I17,"Yes")</f>
        <v>15</v>
      </c>
      <c r="M9" s="9">
        <f>COUNTIF(I2:I17,"No")</f>
        <v>0</v>
      </c>
    </row>
    <row r="10" spans="1:17" x14ac:dyDescent="0.25">
      <c r="A10" s="2" t="s">
        <v>12</v>
      </c>
      <c r="B10" s="2" t="s">
        <v>54</v>
      </c>
      <c r="C10" s="2" t="s">
        <v>55</v>
      </c>
      <c r="D10" s="2" t="s">
        <v>15</v>
      </c>
      <c r="E10" s="2" t="s">
        <v>16</v>
      </c>
      <c r="F10" s="2">
        <v>5</v>
      </c>
      <c r="G10" s="2" t="s">
        <v>50</v>
      </c>
      <c r="H10" s="2" t="s">
        <v>16</v>
      </c>
      <c r="I10" s="14" t="s">
        <v>20</v>
      </c>
      <c r="J10" s="11"/>
    </row>
    <row r="11" spans="1:17" ht="22.8" x14ac:dyDescent="0.25">
      <c r="A11" s="4" t="s">
        <v>12</v>
      </c>
      <c r="B11" s="4" t="s">
        <v>60</v>
      </c>
      <c r="C11" s="4" t="s">
        <v>61</v>
      </c>
      <c r="D11" s="4" t="s">
        <v>16</v>
      </c>
      <c r="E11" s="4" t="s">
        <v>16</v>
      </c>
      <c r="F11" s="4" t="s">
        <v>16</v>
      </c>
      <c r="G11" s="4">
        <v>5</v>
      </c>
      <c r="H11" s="4">
        <v>5</v>
      </c>
      <c r="I11" s="4" t="s">
        <v>20</v>
      </c>
      <c r="J11" s="11"/>
    </row>
    <row r="12" spans="1:17" x14ac:dyDescent="0.25">
      <c r="A12" s="2" t="s">
        <v>12</v>
      </c>
      <c r="B12" s="2" t="s">
        <v>28</v>
      </c>
      <c r="C12" s="2" t="s">
        <v>34</v>
      </c>
      <c r="D12" s="2" t="s">
        <v>15</v>
      </c>
      <c r="E12" s="2" t="s">
        <v>30</v>
      </c>
      <c r="F12" s="2">
        <v>5</v>
      </c>
      <c r="G12" s="2" t="s">
        <v>30</v>
      </c>
      <c r="H12" s="2" t="s">
        <v>30</v>
      </c>
      <c r="I12" s="14" t="s">
        <v>20</v>
      </c>
      <c r="J12" s="11"/>
    </row>
    <row r="13" spans="1:17" ht="22.8" x14ac:dyDescent="0.25">
      <c r="A13" s="4" t="s">
        <v>12</v>
      </c>
      <c r="B13" s="4" t="s">
        <v>70</v>
      </c>
      <c r="C13" s="4" t="s">
        <v>71</v>
      </c>
      <c r="D13" s="4" t="s">
        <v>15</v>
      </c>
      <c r="E13" s="4" t="s">
        <v>16</v>
      </c>
      <c r="F13" s="4" t="s">
        <v>16</v>
      </c>
      <c r="G13" s="4">
        <v>5</v>
      </c>
      <c r="H13" s="4">
        <v>5</v>
      </c>
      <c r="I13" s="4" t="s">
        <v>20</v>
      </c>
      <c r="J13" s="11"/>
    </row>
    <row r="14" spans="1:17" x14ac:dyDescent="0.25">
      <c r="A14" s="2" t="s">
        <v>12</v>
      </c>
      <c r="B14" s="2" t="s">
        <v>54</v>
      </c>
      <c r="C14" s="2" t="s">
        <v>76</v>
      </c>
      <c r="D14" s="2" t="s">
        <v>15</v>
      </c>
      <c r="E14" s="2">
        <v>5</v>
      </c>
      <c r="F14" s="2">
        <v>5</v>
      </c>
      <c r="G14" s="2" t="s">
        <v>16</v>
      </c>
      <c r="H14" s="2">
        <v>5</v>
      </c>
      <c r="I14" s="14" t="s">
        <v>20</v>
      </c>
      <c r="J14" s="11"/>
    </row>
    <row r="15" spans="1:17" ht="22.8" x14ac:dyDescent="0.25">
      <c r="A15" s="4" t="s">
        <v>12</v>
      </c>
      <c r="B15" s="4" t="s">
        <v>79</v>
      </c>
      <c r="C15" s="4" t="s">
        <v>80</v>
      </c>
      <c r="D15" s="4">
        <v>5</v>
      </c>
      <c r="E15" s="4">
        <v>5</v>
      </c>
      <c r="F15" s="4">
        <v>5</v>
      </c>
      <c r="G15" s="4">
        <v>5</v>
      </c>
      <c r="H15" s="4">
        <v>5</v>
      </c>
      <c r="I15" s="4"/>
      <c r="J15" s="11"/>
    </row>
    <row r="16" spans="1:17" ht="22.8" x14ac:dyDescent="0.25">
      <c r="A16" s="2" t="s">
        <v>12</v>
      </c>
      <c r="B16" s="2" t="s">
        <v>60</v>
      </c>
      <c r="C16" s="2" t="s">
        <v>81</v>
      </c>
      <c r="D16" s="2">
        <v>5</v>
      </c>
      <c r="E16" s="2">
        <v>5</v>
      </c>
      <c r="F16" s="2">
        <v>5</v>
      </c>
      <c r="G16" s="2">
        <v>5</v>
      </c>
      <c r="H16" s="2">
        <v>5</v>
      </c>
      <c r="I16" s="14" t="s">
        <v>20</v>
      </c>
      <c r="J16" s="11"/>
    </row>
    <row r="17" spans="1:10" ht="22.8" x14ac:dyDescent="0.25">
      <c r="A17" s="4" t="s">
        <v>12</v>
      </c>
      <c r="B17" s="4" t="s">
        <v>70</v>
      </c>
      <c r="C17" s="4" t="s">
        <v>84</v>
      </c>
      <c r="D17" s="4" t="s">
        <v>16</v>
      </c>
      <c r="E17" s="4" t="s">
        <v>30</v>
      </c>
      <c r="F17" s="4">
        <v>5</v>
      </c>
      <c r="G17" s="4" t="s">
        <v>30</v>
      </c>
      <c r="H17" s="4">
        <v>5</v>
      </c>
      <c r="I17" s="4" t="s">
        <v>20</v>
      </c>
      <c r="J1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0A457108154E478D6F3F82105941C5" ma:contentTypeVersion="15" ma:contentTypeDescription="Create a new document." ma:contentTypeScope="" ma:versionID="7b503d12e51e13b89ec49d256d9c3e69">
  <xsd:schema xmlns:xsd="http://www.w3.org/2001/XMLSchema" xmlns:xs="http://www.w3.org/2001/XMLSchema" xmlns:p="http://schemas.microsoft.com/office/2006/metadata/properties" xmlns:ns2="110ea308-a905-47c5-9000-3a64d91b87c8" xmlns:ns3="88a0969c-5ed6-4fbc-a8a5-77fe165c9798" targetNamespace="http://schemas.microsoft.com/office/2006/metadata/properties" ma:root="true" ma:fieldsID="32139a60c772a39d680e9011900bd197" ns2:_="" ns3:_="">
    <xsd:import namespace="110ea308-a905-47c5-9000-3a64d91b87c8"/>
    <xsd:import namespace="88a0969c-5ed6-4fbc-a8a5-77fe165c97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0ea308-a905-47c5-9000-3a64d91b87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4693df0-a7ee-42ed-9889-a7c52159b07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a0969c-5ed6-4fbc-a8a5-77fe165c979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9bd1a0-bcb8-4adf-9669-f38b4a5a7922}" ma:internalName="TaxCatchAll" ma:showField="CatchAllData" ma:web="88a0969c-5ed6-4fbc-a8a5-77fe165c979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10ea308-a905-47c5-9000-3a64d91b87c8">
      <Terms xmlns="http://schemas.microsoft.com/office/infopath/2007/PartnerControls"/>
    </lcf76f155ced4ddcb4097134ff3c332f>
    <TaxCatchAll xmlns="88a0969c-5ed6-4fbc-a8a5-77fe165c9798" xsi:nil="true"/>
  </documentManagement>
</p:properties>
</file>

<file path=customXml/itemProps1.xml><?xml version="1.0" encoding="utf-8"?>
<ds:datastoreItem xmlns:ds="http://schemas.openxmlformats.org/officeDocument/2006/customXml" ds:itemID="{3951BE18-2301-41BF-A535-671781454E3E}"/>
</file>

<file path=customXml/itemProps2.xml><?xml version="1.0" encoding="utf-8"?>
<ds:datastoreItem xmlns:ds="http://schemas.openxmlformats.org/officeDocument/2006/customXml" ds:itemID="{E16C2CC5-3DFF-417C-8624-FBD0677E5ADF}"/>
</file>

<file path=customXml/itemProps3.xml><?xml version="1.0" encoding="utf-8"?>
<ds:datastoreItem xmlns:ds="http://schemas.openxmlformats.org/officeDocument/2006/customXml" ds:itemID="{7665151C-3E52-41DD-8EED-56FEC997044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Full Data</vt:lpstr>
      <vt:lpstr>Quantitative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Grimm</dc:creator>
  <dc:description/>
  <cp:lastModifiedBy>Trevor Grimm</cp:lastModifiedBy>
  <cp:revision>0</cp:revision>
  <dcterms:created xsi:type="dcterms:W3CDTF">2024-07-15T12:10:08Z</dcterms:created>
  <dcterms:modified xsi:type="dcterms:W3CDTF">2024-07-15T12:45:26Z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0x010100700A457108154E478D6F3F82105941C5</vt:lpwstr>
  </property>
</Properties>
</file>